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cunovodstvo\Desktop\PLANOVI NABAVE\"/>
    </mc:Choice>
  </mc:AlternateContent>
  <bookViews>
    <workbookView xWindow="0" yWindow="0" windowWidth="28800" windowHeight="1218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1" l="1"/>
  <c r="F84" i="1"/>
  <c r="G84" i="1" s="1"/>
  <c r="F83" i="1"/>
  <c r="G83" i="1"/>
  <c r="H83" i="1"/>
  <c r="F82" i="1"/>
  <c r="F85" i="1"/>
  <c r="G82" i="1"/>
  <c r="H82" i="1" s="1"/>
  <c r="G85" i="1"/>
  <c r="H85" i="1" s="1"/>
  <c r="F80" i="1"/>
  <c r="F79" i="1"/>
  <c r="G79" i="1" s="1"/>
  <c r="H79" i="1" s="1"/>
  <c r="H84" i="1" l="1"/>
  <c r="G80" i="1"/>
  <c r="H80" i="1" s="1"/>
  <c r="E55" i="1" l="1"/>
  <c r="F57" i="1"/>
  <c r="G57" i="1"/>
  <c r="H57" i="1"/>
  <c r="F56" i="1"/>
  <c r="G56" i="1" s="1"/>
  <c r="E39" i="1"/>
  <c r="F42" i="1"/>
  <c r="E43" i="1"/>
  <c r="F47" i="1"/>
  <c r="G47" i="1" s="1"/>
  <c r="F46" i="1"/>
  <c r="G46" i="1" s="1"/>
  <c r="H56" i="1" l="1"/>
  <c r="G42" i="1"/>
  <c r="H42" i="1" s="1"/>
  <c r="H47" i="1"/>
  <c r="H46" i="1"/>
  <c r="F45" i="1" l="1"/>
  <c r="G45" i="1"/>
  <c r="H45" i="1" s="1"/>
  <c r="F44" i="1"/>
  <c r="G44" i="1" s="1"/>
  <c r="H44" i="1" s="1"/>
  <c r="F28" i="1" l="1"/>
  <c r="G28" i="1" s="1"/>
  <c r="E24" i="1"/>
  <c r="F18" i="1"/>
  <c r="H28" i="1" l="1"/>
  <c r="G18" i="1"/>
  <c r="H18" i="1" s="1"/>
  <c r="F71" i="1"/>
  <c r="G71" i="1" s="1"/>
  <c r="H71" i="1" l="1"/>
  <c r="E78" i="1"/>
  <c r="E73" i="1"/>
  <c r="E65" i="1"/>
  <c r="E15" i="1"/>
  <c r="F81" i="1"/>
  <c r="E60" i="1"/>
  <c r="E49" i="1"/>
  <c r="G81" i="1" l="1"/>
  <c r="H81" i="1" s="1"/>
  <c r="F53" i="1"/>
  <c r="G53" i="1" s="1"/>
  <c r="H53" i="1" s="1"/>
  <c r="F29" i="1"/>
  <c r="G29" i="1" s="1"/>
  <c r="H29" i="1" s="1"/>
  <c r="F27" i="1"/>
  <c r="G27" i="1" s="1"/>
  <c r="H27" i="1" s="1"/>
  <c r="F26" i="1"/>
  <c r="G26" i="1" s="1"/>
  <c r="E31" i="1"/>
  <c r="F16" i="1"/>
  <c r="G16" i="1" s="1"/>
  <c r="H16" i="1" s="1"/>
  <c r="F17" i="1"/>
  <c r="G17" i="1" s="1"/>
  <c r="F19" i="1"/>
  <c r="G19" i="1" s="1"/>
  <c r="F20" i="1"/>
  <c r="G20" i="1" s="1"/>
  <c r="F21" i="1"/>
  <c r="G21" i="1" s="1"/>
  <c r="H21" i="1" s="1"/>
  <c r="F22" i="1"/>
  <c r="G22" i="1" s="1"/>
  <c r="H22" i="1" s="1"/>
  <c r="F25" i="1"/>
  <c r="G25" i="1" s="1"/>
  <c r="H25" i="1" s="1"/>
  <c r="F30" i="1"/>
  <c r="G30" i="1" s="1"/>
  <c r="H30" i="1" s="1"/>
  <c r="F32" i="1"/>
  <c r="F33" i="1"/>
  <c r="G33" i="1" s="1"/>
  <c r="F34" i="1"/>
  <c r="F35" i="1"/>
  <c r="G35" i="1" s="1"/>
  <c r="F36" i="1"/>
  <c r="G36" i="1" s="1"/>
  <c r="F37" i="1"/>
  <c r="G37" i="1" s="1"/>
  <c r="F40" i="1"/>
  <c r="G40" i="1" s="1"/>
  <c r="F41" i="1"/>
  <c r="G41" i="1" s="1"/>
  <c r="F48" i="1"/>
  <c r="F50" i="1"/>
  <c r="F51" i="1"/>
  <c r="F52" i="1"/>
  <c r="G52" i="1" l="1"/>
  <c r="H52" i="1" s="1"/>
  <c r="G51" i="1"/>
  <c r="H51" i="1" s="1"/>
  <c r="G50" i="1"/>
  <c r="H50" i="1" s="1"/>
  <c r="G48" i="1"/>
  <c r="H48" i="1" s="1"/>
  <c r="H41" i="1"/>
  <c r="H40" i="1"/>
  <c r="H26" i="1"/>
  <c r="H37" i="1"/>
  <c r="H36" i="1"/>
  <c r="H20" i="1"/>
  <c r="H19" i="1"/>
  <c r="H17" i="1"/>
  <c r="H35" i="1"/>
  <c r="G34" i="1"/>
  <c r="H34" i="1" s="1"/>
  <c r="H33" i="1"/>
  <c r="G32" i="1"/>
  <c r="H32" i="1" s="1"/>
  <c r="F54" i="1"/>
  <c r="F58" i="1"/>
  <c r="F59" i="1"/>
  <c r="F60" i="1"/>
  <c r="G60" i="1" s="1"/>
  <c r="H60" i="1" s="1"/>
  <c r="F61" i="1"/>
  <c r="G61" i="1" s="1"/>
  <c r="H61" i="1" s="1"/>
  <c r="F62" i="1"/>
  <c r="G62" i="1" s="1"/>
  <c r="H62" i="1" s="1"/>
  <c r="F63" i="1"/>
  <c r="F64" i="1"/>
  <c r="F66" i="1"/>
  <c r="F67" i="1"/>
  <c r="F68" i="1"/>
  <c r="F69" i="1"/>
  <c r="F74" i="1"/>
  <c r="F75" i="1"/>
  <c r="G75" i="1" s="1"/>
  <c r="H75" i="1" s="1"/>
  <c r="F76" i="1"/>
  <c r="G76" i="1" s="1"/>
  <c r="F77" i="1"/>
  <c r="G77" i="1" s="1"/>
  <c r="H77" i="1" s="1"/>
  <c r="H76" i="1" l="1"/>
  <c r="G64" i="1"/>
  <c r="H64" i="1" s="1"/>
  <c r="G74" i="1"/>
  <c r="H74" i="1" s="1"/>
  <c r="G63" i="1"/>
  <c r="H63" i="1" s="1"/>
  <c r="G59" i="1"/>
  <c r="H59" i="1" s="1"/>
  <c r="G69" i="1"/>
  <c r="H69" i="1" s="1"/>
  <c r="G58" i="1"/>
  <c r="H58" i="1" s="1"/>
  <c r="G67" i="1"/>
  <c r="H67" i="1" s="1"/>
  <c r="G54" i="1"/>
  <c r="H54" i="1" s="1"/>
  <c r="G68" i="1"/>
  <c r="H68" i="1" s="1"/>
  <c r="G66" i="1"/>
  <c r="H66" i="1" s="1"/>
</calcChain>
</file>

<file path=xl/sharedStrings.xml><?xml version="1.0" encoding="utf-8"?>
<sst xmlns="http://schemas.openxmlformats.org/spreadsheetml/2006/main" count="240" uniqueCount="132">
  <si>
    <t>OSNOVNA ŠKOLA ŠIMUNA KOŽIČIĆA BENJE</t>
  </si>
  <si>
    <t>23000 Zadar, Asje Petričić 7</t>
  </si>
  <si>
    <t xml:space="preserve"> Nabava će se vršiti po slijedećim istovrsnim robama i uslugama:</t>
  </si>
  <si>
    <t>Redni broj</t>
  </si>
  <si>
    <t>Evidencijski  br.nabave</t>
  </si>
  <si>
    <t>PREDMET NABAVE</t>
  </si>
  <si>
    <t>Financijski plan</t>
  </si>
  <si>
    <t xml:space="preserve"> </t>
  </si>
  <si>
    <t>Procjenjena vrijednost (s PDV-om)</t>
  </si>
  <si>
    <t>Napomena</t>
  </si>
  <si>
    <t>I.</t>
  </si>
  <si>
    <t>MATERIJALNI RASHODI</t>
  </si>
  <si>
    <t xml:space="preserve">RASHODI ZA MAT. I ENERG. </t>
  </si>
  <si>
    <t>1.</t>
  </si>
  <si>
    <t>Uredski mat. i ost.mat.rash.</t>
  </si>
  <si>
    <t>Pedagoška dokumentacija</t>
  </si>
  <si>
    <t>Literatura</t>
  </si>
  <si>
    <t>Materijal za čišćenje i održ.</t>
  </si>
  <si>
    <t>Materijal za higijen.potrebe</t>
  </si>
  <si>
    <t>2.</t>
  </si>
  <si>
    <t>Energija</t>
  </si>
  <si>
    <t xml:space="preserve">Električna energija </t>
  </si>
  <si>
    <t>Lož ulje</t>
  </si>
  <si>
    <t>3.</t>
  </si>
  <si>
    <t>Mat.i dijel.za tek.i inv.održav.</t>
  </si>
  <si>
    <t>4.</t>
  </si>
  <si>
    <t>Sitni inventar i auto gume</t>
  </si>
  <si>
    <t>5.</t>
  </si>
  <si>
    <t>Službena radna i zaštit.odjeća i obuća</t>
  </si>
  <si>
    <t>II.</t>
  </si>
  <si>
    <t>RASHODI ZA USLUGE</t>
  </si>
  <si>
    <t>6.</t>
  </si>
  <si>
    <t>Usluge telef.pošte i prijevoza</t>
  </si>
  <si>
    <t>Usluge telefona,telefaksa</t>
  </si>
  <si>
    <t>Poštarina</t>
  </si>
  <si>
    <t>7.</t>
  </si>
  <si>
    <t>Usluge tekućeg i inv.održav.</t>
  </si>
  <si>
    <t>8.</t>
  </si>
  <si>
    <t>Usluge prom.i informiranja</t>
  </si>
  <si>
    <t>9.</t>
  </si>
  <si>
    <t>Komunalne usluge</t>
  </si>
  <si>
    <t>Opskrba vodom</t>
  </si>
  <si>
    <t>Iznošenje i odvoz smeća</t>
  </si>
  <si>
    <t>Deratizacija i dezinsekcija</t>
  </si>
  <si>
    <t>Dimnjačarske i ekol.usluge</t>
  </si>
  <si>
    <t>Naknada za slivne vode</t>
  </si>
  <si>
    <t>10.</t>
  </si>
  <si>
    <t>Intelektualne i osobne usluge</t>
  </si>
  <si>
    <t>11.</t>
  </si>
  <si>
    <t>Računalne usluge</t>
  </si>
  <si>
    <t>12.</t>
  </si>
  <si>
    <t>Ostale usluge</t>
  </si>
  <si>
    <t>Grafičke i tisarske usl.,usl.kopir.i uvez.</t>
  </si>
  <si>
    <t>Usluge čuvanja imovine i osoba</t>
  </si>
  <si>
    <t>III.</t>
  </si>
  <si>
    <t>OST.NESPOM.RASH.POSLOV.</t>
  </si>
  <si>
    <t>13.</t>
  </si>
  <si>
    <t>Premija osiguranja imovine</t>
  </si>
  <si>
    <t>14.</t>
  </si>
  <si>
    <t>Reprezentacija</t>
  </si>
  <si>
    <t>15.</t>
  </si>
  <si>
    <t>Članarine</t>
  </si>
  <si>
    <t>16.</t>
  </si>
  <si>
    <t>Ostali nespom.rash.poslov.</t>
  </si>
  <si>
    <t>17.</t>
  </si>
  <si>
    <t>V.</t>
  </si>
  <si>
    <t>RASH.ZA NAB.NEF.IMOVINE</t>
  </si>
  <si>
    <t>18.</t>
  </si>
  <si>
    <t>Postrojenja i oprema</t>
  </si>
  <si>
    <t>Uredska oprema i namještaj</t>
  </si>
  <si>
    <t>Oprema za održavanje i zaštitu</t>
  </si>
  <si>
    <t>Sportska i glazbena oprema</t>
  </si>
  <si>
    <t>19.</t>
  </si>
  <si>
    <t>Knjige</t>
  </si>
  <si>
    <t xml:space="preserve">VI. </t>
  </si>
  <si>
    <t>Rash.za dodat.ulag.na nefinan.imov.</t>
  </si>
  <si>
    <t>20.</t>
  </si>
  <si>
    <t xml:space="preserve">               </t>
  </si>
  <si>
    <t>OIB:54155328400,  e-pošta: ured@os-skbenje-zd.skole.hr</t>
  </si>
  <si>
    <t>Pozicija u financ. planu</t>
  </si>
  <si>
    <t>PDV 25%</t>
  </si>
  <si>
    <t>Procijenjena vrijednost (bez PDV- a)</t>
  </si>
  <si>
    <t>Vrsta postupka javne nabave</t>
  </si>
  <si>
    <t>Materijal i sirovine</t>
  </si>
  <si>
    <t>Namirnice Školska shema</t>
  </si>
  <si>
    <t>Plin</t>
  </si>
  <si>
    <t>Javna nabava</t>
  </si>
  <si>
    <t>Jednostavna nabava</t>
  </si>
  <si>
    <t>Razni prehrambeni proizvodi</t>
  </si>
  <si>
    <t>Svježe meso</t>
  </si>
  <si>
    <t>Smrznuti proizvodi</t>
  </si>
  <si>
    <t>Namirnice</t>
  </si>
  <si>
    <t xml:space="preserve">Zdravstvene usluge - sistematski pregledi </t>
  </si>
  <si>
    <t>RAVNATELJ:</t>
  </si>
  <si>
    <t xml:space="preserve"> Dražen Adžić, prof.</t>
  </si>
  <si>
    <t>Ost.nesp.usl.- tek.održavanje</t>
  </si>
  <si>
    <t>Ugovor</t>
  </si>
  <si>
    <t>Ost.nespomenute usl. - najam</t>
  </si>
  <si>
    <t>NAKNADE GRAĐANIMA I KUĆANSTVIMA U NARAVI</t>
  </si>
  <si>
    <t>Radne bilježnice</t>
  </si>
  <si>
    <t>KLASA:</t>
  </si>
  <si>
    <t xml:space="preserve">UR.BROJ:                                                                                                                               </t>
  </si>
  <si>
    <t>Sredstva za realizaciju ovog plana osiguravaju se iz Proračuna grada Zadra, županijskog i državnog proračuna, te iz vlastitih prihoda škole, prihoda za posebne namjene i prihoda od donacija.</t>
  </si>
  <si>
    <t>Materijal za nastavu</t>
  </si>
  <si>
    <t xml:space="preserve">Uredski materijal </t>
  </si>
  <si>
    <t xml:space="preserve">Tinte i toneri </t>
  </si>
  <si>
    <t>Ugovor ili narudž.</t>
  </si>
  <si>
    <t>Svježe voće i povrće</t>
  </si>
  <si>
    <t>Jednostavna nabava (razni dobavljači)</t>
  </si>
  <si>
    <t>Javna nabava (proveo grad Zadar)</t>
  </si>
  <si>
    <t>Sanacija parketa u zbornici</t>
  </si>
  <si>
    <t>Izmjena požarnih dojavljivača</t>
  </si>
  <si>
    <t>Usluge tekućeg i inv.održav. - prema potrebi</t>
  </si>
  <si>
    <t>Hitne intervencije GZ  - prema potrebi</t>
  </si>
  <si>
    <t>Ost.usl.za komunikaciju i prijevoz</t>
  </si>
  <si>
    <t>Sistematski pregledi djelatnika</t>
  </si>
  <si>
    <t>Usluge analize uzorka</t>
  </si>
  <si>
    <t>Jednostavna nabava /Javna nabava</t>
  </si>
  <si>
    <t xml:space="preserve">dodatna ulaganja na građ.objektu - spajanje PŠ Diklo na javnu odvodnju </t>
  </si>
  <si>
    <t xml:space="preserve">dodatna ulaganja na građ.objektu - ugradnja mini kuhinja PŠ Diklo i PŠ Punatamika </t>
  </si>
  <si>
    <t>dodatna ulaganja na građ.objektu - zamjena okova (kvaka, brava, cilindara) na vratima i izrada master ključa</t>
  </si>
  <si>
    <t>dodatna ulaganja na građ.objektu - idejno rješenje za blagovaonicu</t>
  </si>
  <si>
    <t xml:space="preserve">dodatna ulaganja na građ.objektu - sanacija parketa dvorana </t>
  </si>
  <si>
    <t>dodatna ulaganja na građ.objektu - dobava i ugradnja švedskih ljestvi</t>
  </si>
  <si>
    <t>Temeljem članka 20. stavka 1. Zakona o javnoj nabavi (N.N.90/2011,83/2013,143/2013 i 13/2014), a u skladu s Financijskim planom OŠ Šimuna Kožičića Benje za 2026. godinu , na sjednici ŠO održanoj 29.prosinca 2025. g. prihvaćen je</t>
  </si>
  <si>
    <t>PLAN  NABAVE ZA 2026. GODINU</t>
  </si>
  <si>
    <t>21.</t>
  </si>
  <si>
    <t>400-03/25-03/1</t>
  </si>
  <si>
    <t>2198/01-26-25-01</t>
  </si>
  <si>
    <t xml:space="preserve">Zadar, 29.prosinca 2025. godine                                                                                                                                                 </t>
  </si>
  <si>
    <t xml:space="preserve">dodatna ulaganja na građ.objektu - dobava i ugradnja radijatora u dvorani </t>
  </si>
  <si>
    <t>Plan nabave za 2026.godinu se objavljuje na internetskoj stranici Osnovne škole Šimuna Kožičića Benje u Zadaru.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</si>
</sst>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wrapText="1"/>
    </xf>
    <xf numFmtId="0" fontId="3" fillId="0" borderId="0" xfId="0" applyFont="1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4" fontId="1" fillId="0" borderId="1" xfId="0" applyNumberFormat="1" applyFont="1" applyBorder="1"/>
    <xf numFmtId="4" fontId="0" fillId="0" borderId="1" xfId="0" applyNumberFormat="1" applyBorder="1"/>
    <xf numFmtId="0" fontId="0" fillId="2" borderId="0" xfId="0" applyFill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/>
    <xf numFmtId="0" fontId="1" fillId="3" borderId="1" xfId="0" applyFont="1" applyFill="1" applyBorder="1" applyAlignment="1">
      <alignment wrapText="1"/>
    </xf>
    <xf numFmtId="9" fontId="1" fillId="3" borderId="1" xfId="0" applyNumberFormat="1" applyFont="1" applyFill="1" applyBorder="1"/>
    <xf numFmtId="0" fontId="3" fillId="3" borderId="1" xfId="0" applyFont="1" applyFill="1" applyBorder="1"/>
    <xf numFmtId="4" fontId="1" fillId="3" borderId="1" xfId="0" applyNumberFormat="1" applyFont="1" applyFill="1" applyBorder="1"/>
    <xf numFmtId="0" fontId="0" fillId="3" borderId="1" xfId="0" applyFill="1" applyBorder="1"/>
    <xf numFmtId="0" fontId="0" fillId="0" borderId="1" xfId="0" applyBorder="1" applyAlignment="1">
      <alignment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4" fontId="0" fillId="2" borderId="1" xfId="0" applyNumberFormat="1" applyFill="1" applyBorder="1"/>
    <xf numFmtId="0" fontId="4" fillId="2" borderId="1" xfId="0" quotePrefix="1" applyFont="1" applyFill="1" applyBorder="1" applyAlignment="1">
      <alignment horizontal="left" vertical="center" wrapText="1"/>
    </xf>
    <xf numFmtId="4" fontId="1" fillId="2" borderId="1" xfId="0" applyNumberFormat="1" applyFont="1" applyFill="1" applyBorder="1"/>
    <xf numFmtId="4" fontId="0" fillId="2" borderId="1" xfId="0" applyNumberFormat="1" applyFill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4" fontId="0" fillId="0" borderId="1" xfId="0" applyNumberFormat="1" applyBorder="1" applyAlignment="1">
      <alignment wrapText="1"/>
    </xf>
    <xf numFmtId="0" fontId="5" fillId="3" borderId="1" xfId="0" quotePrefix="1" applyFont="1" applyFill="1" applyBorder="1" applyAlignment="1">
      <alignment horizontal="left" vertical="center" wrapText="1"/>
    </xf>
    <xf numFmtId="0" fontId="0" fillId="0" borderId="1" xfId="0" applyFont="1" applyBorder="1"/>
    <xf numFmtId="4" fontId="0" fillId="2" borderId="1" xfId="0" applyNumberFormat="1" applyFont="1" applyFill="1" applyBorder="1"/>
    <xf numFmtId="4" fontId="0" fillId="0" borderId="1" xfId="0" applyNumberFormat="1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/>
    <xf numFmtId="0" fontId="0" fillId="2" borderId="1" xfId="0" applyFont="1" applyFill="1" applyBorder="1"/>
    <xf numFmtId="0" fontId="0" fillId="2" borderId="1" xfId="0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2" borderId="0" xfId="0" applyFont="1" applyFill="1"/>
    <xf numFmtId="0" fontId="2" fillId="0" borderId="0" xfId="0" applyFont="1" applyAlignment="1">
      <alignment horizontal="center"/>
    </xf>
    <xf numFmtId="0" fontId="0" fillId="0" borderId="0" xfId="0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3"/>
  <sheetViews>
    <sheetView tabSelected="1" topLeftCell="A10" workbookViewId="0">
      <selection activeCell="E22" sqref="E22"/>
    </sheetView>
  </sheetViews>
  <sheetFormatPr defaultRowHeight="15" x14ac:dyDescent="0.25"/>
  <cols>
    <col min="2" max="2" width="14.7109375" customWidth="1"/>
    <col min="3" max="3" width="30.42578125" customWidth="1"/>
    <col min="4" max="4" width="16" customWidth="1"/>
    <col min="5" max="5" width="18.140625" customWidth="1"/>
    <col min="6" max="6" width="22.140625" customWidth="1"/>
    <col min="7" max="7" width="12" customWidth="1"/>
    <col min="8" max="8" width="13.85546875" customWidth="1"/>
    <col min="9" max="9" width="19.140625" customWidth="1"/>
    <col min="10" max="10" width="17" customWidth="1"/>
  </cols>
  <sheetData>
    <row r="1" spans="1:14" x14ac:dyDescent="0.25">
      <c r="A1" s="2" t="s">
        <v>0</v>
      </c>
      <c r="B1" s="2"/>
      <c r="C1" s="2"/>
    </row>
    <row r="2" spans="1:14" x14ac:dyDescent="0.25">
      <c r="A2" s="2" t="s">
        <v>1</v>
      </c>
      <c r="B2" s="2"/>
      <c r="C2" s="2"/>
    </row>
    <row r="3" spans="1:14" x14ac:dyDescent="0.25">
      <c r="A3" s="2" t="s">
        <v>78</v>
      </c>
      <c r="B3" s="2"/>
      <c r="C3" s="2"/>
    </row>
    <row r="5" spans="1:14" ht="31.5" customHeight="1" x14ac:dyDescent="0.25">
      <c r="A5" s="39" t="s">
        <v>124</v>
      </c>
      <c r="B5" s="39"/>
      <c r="C5" s="39"/>
      <c r="D5" s="39"/>
      <c r="E5" s="39"/>
      <c r="F5" s="39"/>
      <c r="G5" s="39"/>
      <c r="H5" s="39"/>
      <c r="I5" s="39"/>
      <c r="J5" s="39"/>
      <c r="K5" s="3"/>
      <c r="L5" s="3"/>
      <c r="M5" s="3"/>
      <c r="N5" s="3"/>
    </row>
    <row r="6" spans="1:14" ht="33.75" customHeight="1" x14ac:dyDescent="0.3">
      <c r="A6" s="38" t="s">
        <v>125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14" x14ac:dyDescent="0.25">
      <c r="A7" t="s">
        <v>102</v>
      </c>
    </row>
    <row r="8" spans="1:14" x14ac:dyDescent="0.25">
      <c r="A8" t="s">
        <v>2</v>
      </c>
    </row>
    <row r="9" spans="1:14" x14ac:dyDescent="0.25">
      <c r="G9" t="s">
        <v>7</v>
      </c>
    </row>
    <row r="10" spans="1:14" ht="51" customHeight="1" x14ac:dyDescent="0.25">
      <c r="A10" s="11" t="s">
        <v>3</v>
      </c>
      <c r="B10" s="12" t="s">
        <v>4</v>
      </c>
      <c r="C10" s="13" t="s">
        <v>5</v>
      </c>
      <c r="D10" s="12" t="s">
        <v>79</v>
      </c>
      <c r="E10" s="14" t="s">
        <v>6</v>
      </c>
      <c r="F10" s="14" t="s">
        <v>81</v>
      </c>
      <c r="G10" s="15" t="s">
        <v>80</v>
      </c>
      <c r="H10" s="14" t="s">
        <v>8</v>
      </c>
      <c r="I10" s="14" t="s">
        <v>82</v>
      </c>
      <c r="J10" s="13" t="s">
        <v>9</v>
      </c>
    </row>
    <row r="11" spans="1:14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4" s="1" customFormat="1" x14ac:dyDescent="0.25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H12" s="7">
        <v>8</v>
      </c>
      <c r="I12" s="7">
        <v>9</v>
      </c>
      <c r="J12" s="7">
        <v>10</v>
      </c>
    </row>
    <row r="13" spans="1:14" s="4" customFormat="1" x14ac:dyDescent="0.25">
      <c r="A13" s="16" t="s">
        <v>10</v>
      </c>
      <c r="B13" s="16"/>
      <c r="C13" s="16" t="s">
        <v>11</v>
      </c>
      <c r="D13" s="16">
        <v>32</v>
      </c>
      <c r="E13" s="16"/>
      <c r="F13" s="16"/>
      <c r="G13" s="16"/>
      <c r="H13" s="16"/>
      <c r="I13" s="16"/>
      <c r="J13" s="16"/>
    </row>
    <row r="14" spans="1:14" s="2" customFormat="1" x14ac:dyDescent="0.25">
      <c r="A14" s="6"/>
      <c r="B14" s="6"/>
      <c r="C14" s="6" t="s">
        <v>12</v>
      </c>
      <c r="D14" s="6">
        <v>322</v>
      </c>
      <c r="E14" s="6"/>
      <c r="F14" s="6"/>
      <c r="G14" s="6"/>
      <c r="H14" s="6"/>
      <c r="I14" s="6"/>
      <c r="J14" s="6"/>
    </row>
    <row r="15" spans="1:14" s="2" customFormat="1" x14ac:dyDescent="0.25">
      <c r="A15" s="6" t="s">
        <v>13</v>
      </c>
      <c r="B15" s="6"/>
      <c r="C15" s="6" t="s">
        <v>14</v>
      </c>
      <c r="D15" s="6">
        <v>3221</v>
      </c>
      <c r="E15" s="24">
        <f>SUM(E16:E22)</f>
        <v>29548</v>
      </c>
      <c r="F15" s="8"/>
      <c r="G15" s="8"/>
      <c r="H15" s="8"/>
      <c r="I15" s="6"/>
      <c r="J15" s="6"/>
    </row>
    <row r="16" spans="1:14" x14ac:dyDescent="0.25">
      <c r="A16" s="5"/>
      <c r="B16" s="5"/>
      <c r="C16" s="5" t="s">
        <v>104</v>
      </c>
      <c r="D16" s="5"/>
      <c r="E16" s="22">
        <v>6300</v>
      </c>
      <c r="F16" s="8">
        <f t="shared" ref="F16:F52" si="0">E16/1.25</f>
        <v>5040</v>
      </c>
      <c r="G16" s="9">
        <f t="shared" ref="G16:G52" si="1">F16*0.25</f>
        <v>1260</v>
      </c>
      <c r="H16" s="9">
        <f t="shared" ref="H16:H53" si="2">SUM(F16+G16)</f>
        <v>6300</v>
      </c>
      <c r="I16" s="5" t="s">
        <v>87</v>
      </c>
      <c r="J16" s="5" t="s">
        <v>106</v>
      </c>
    </row>
    <row r="17" spans="1:10" x14ac:dyDescent="0.25">
      <c r="A17" s="5"/>
      <c r="B17" s="5"/>
      <c r="C17" s="5" t="s">
        <v>103</v>
      </c>
      <c r="D17" s="5"/>
      <c r="E17" s="22">
        <v>7100</v>
      </c>
      <c r="F17" s="8">
        <f t="shared" si="0"/>
        <v>5680</v>
      </c>
      <c r="G17" s="9">
        <f t="shared" si="1"/>
        <v>1420</v>
      </c>
      <c r="H17" s="9">
        <f t="shared" si="2"/>
        <v>7100</v>
      </c>
      <c r="I17" s="5" t="s">
        <v>87</v>
      </c>
      <c r="J17" s="5" t="s">
        <v>106</v>
      </c>
    </row>
    <row r="18" spans="1:10" x14ac:dyDescent="0.25">
      <c r="A18" s="5"/>
      <c r="B18" s="5"/>
      <c r="C18" s="5" t="s">
        <v>105</v>
      </c>
      <c r="D18" s="5"/>
      <c r="E18" s="22">
        <v>2000</v>
      </c>
      <c r="F18" s="8">
        <f t="shared" si="0"/>
        <v>1600</v>
      </c>
      <c r="G18" s="9">
        <f t="shared" si="1"/>
        <v>400</v>
      </c>
      <c r="H18" s="9">
        <f t="shared" si="2"/>
        <v>2000</v>
      </c>
      <c r="I18" s="5" t="s">
        <v>87</v>
      </c>
      <c r="J18" s="5" t="s">
        <v>106</v>
      </c>
    </row>
    <row r="19" spans="1:10" x14ac:dyDescent="0.25">
      <c r="A19" s="5"/>
      <c r="B19" s="5"/>
      <c r="C19" s="5" t="s">
        <v>15</v>
      </c>
      <c r="D19" s="5"/>
      <c r="E19" s="22">
        <v>1100</v>
      </c>
      <c r="F19" s="8">
        <f t="shared" si="0"/>
        <v>880</v>
      </c>
      <c r="G19" s="9">
        <f t="shared" si="1"/>
        <v>220</v>
      </c>
      <c r="H19" s="9">
        <f t="shared" si="2"/>
        <v>1100</v>
      </c>
      <c r="I19" s="5" t="s">
        <v>87</v>
      </c>
      <c r="J19" s="5" t="s">
        <v>106</v>
      </c>
    </row>
    <row r="20" spans="1:10" x14ac:dyDescent="0.25">
      <c r="A20" s="5"/>
      <c r="B20" s="5"/>
      <c r="C20" s="5" t="s">
        <v>16</v>
      </c>
      <c r="D20" s="5"/>
      <c r="E20" s="22">
        <v>2500</v>
      </c>
      <c r="F20" s="8">
        <f t="shared" si="0"/>
        <v>2000</v>
      </c>
      <c r="G20" s="9">
        <f t="shared" si="1"/>
        <v>500</v>
      </c>
      <c r="H20" s="9">
        <f t="shared" si="2"/>
        <v>2500</v>
      </c>
      <c r="I20" s="5" t="s">
        <v>87</v>
      </c>
      <c r="J20" s="5" t="s">
        <v>106</v>
      </c>
    </row>
    <row r="21" spans="1:10" x14ac:dyDescent="0.25">
      <c r="A21" s="5"/>
      <c r="B21" s="5"/>
      <c r="C21" s="5" t="s">
        <v>17</v>
      </c>
      <c r="D21" s="5"/>
      <c r="E21" s="22">
        <v>5800</v>
      </c>
      <c r="F21" s="8">
        <f t="shared" si="0"/>
        <v>4640</v>
      </c>
      <c r="G21" s="9">
        <f t="shared" si="1"/>
        <v>1160</v>
      </c>
      <c r="H21" s="9">
        <f t="shared" si="2"/>
        <v>5800</v>
      </c>
      <c r="I21" s="5" t="s">
        <v>87</v>
      </c>
      <c r="J21" s="5" t="s">
        <v>106</v>
      </c>
    </row>
    <row r="22" spans="1:10" x14ac:dyDescent="0.25">
      <c r="A22" s="5"/>
      <c r="B22" s="5"/>
      <c r="C22" s="5" t="s">
        <v>18</v>
      </c>
      <c r="D22" s="5"/>
      <c r="E22" s="22">
        <v>4748</v>
      </c>
      <c r="F22" s="8">
        <f t="shared" si="0"/>
        <v>3798.4</v>
      </c>
      <c r="G22" s="9">
        <f t="shared" si="1"/>
        <v>949.6</v>
      </c>
      <c r="H22" s="9">
        <f t="shared" si="2"/>
        <v>4748</v>
      </c>
      <c r="I22" s="5" t="s">
        <v>87</v>
      </c>
      <c r="J22" s="5" t="s">
        <v>106</v>
      </c>
    </row>
    <row r="23" spans="1:10" x14ac:dyDescent="0.25">
      <c r="A23" s="5"/>
      <c r="B23" s="5"/>
      <c r="C23" s="5"/>
      <c r="D23" s="5"/>
      <c r="E23" s="22"/>
      <c r="F23" s="8"/>
      <c r="G23" s="9"/>
      <c r="H23" s="9"/>
      <c r="I23" s="5"/>
      <c r="J23" s="5"/>
    </row>
    <row r="24" spans="1:10" s="2" customFormat="1" x14ac:dyDescent="0.25">
      <c r="A24" s="6" t="s">
        <v>19</v>
      </c>
      <c r="B24" s="6"/>
      <c r="C24" s="6" t="s">
        <v>83</v>
      </c>
      <c r="D24" s="6">
        <v>3222</v>
      </c>
      <c r="E24" s="8">
        <f>SUM(E25:E30)</f>
        <v>297500</v>
      </c>
      <c r="F24" s="8"/>
      <c r="G24" s="8"/>
      <c r="H24" s="8"/>
      <c r="I24" s="6"/>
      <c r="J24" s="5"/>
    </row>
    <row r="25" spans="1:10" x14ac:dyDescent="0.25">
      <c r="A25" s="5"/>
      <c r="B25" s="5"/>
      <c r="C25" s="5" t="s">
        <v>91</v>
      </c>
      <c r="D25" s="5">
        <v>32224</v>
      </c>
      <c r="E25" s="22">
        <v>30000</v>
      </c>
      <c r="F25" s="8">
        <f t="shared" si="0"/>
        <v>24000</v>
      </c>
      <c r="G25" s="9">
        <f t="shared" si="1"/>
        <v>6000</v>
      </c>
      <c r="H25" s="9">
        <f t="shared" si="2"/>
        <v>30000</v>
      </c>
      <c r="I25" s="5" t="s">
        <v>87</v>
      </c>
      <c r="J25" s="5" t="s">
        <v>106</v>
      </c>
    </row>
    <row r="26" spans="1:10" x14ac:dyDescent="0.25">
      <c r="A26" s="5"/>
      <c r="B26" s="5"/>
      <c r="C26" s="5" t="s">
        <v>90</v>
      </c>
      <c r="D26" s="5"/>
      <c r="E26" s="22">
        <v>130000</v>
      </c>
      <c r="F26" s="8">
        <f t="shared" si="0"/>
        <v>104000</v>
      </c>
      <c r="G26" s="9">
        <f t="shared" si="1"/>
        <v>26000</v>
      </c>
      <c r="H26" s="9">
        <f t="shared" si="2"/>
        <v>130000</v>
      </c>
      <c r="I26" s="5" t="s">
        <v>86</v>
      </c>
      <c r="J26" s="5" t="s">
        <v>96</v>
      </c>
    </row>
    <row r="27" spans="1:10" x14ac:dyDescent="0.25">
      <c r="A27" s="5"/>
      <c r="B27" s="5"/>
      <c r="C27" s="5" t="s">
        <v>89</v>
      </c>
      <c r="D27" s="5"/>
      <c r="E27" s="22">
        <v>30000</v>
      </c>
      <c r="F27" s="8">
        <f t="shared" si="0"/>
        <v>24000</v>
      </c>
      <c r="G27" s="9">
        <f t="shared" si="1"/>
        <v>6000</v>
      </c>
      <c r="H27" s="9">
        <f t="shared" si="2"/>
        <v>30000</v>
      </c>
      <c r="I27" s="5" t="s">
        <v>87</v>
      </c>
      <c r="J27" s="5" t="s">
        <v>106</v>
      </c>
    </row>
    <row r="28" spans="1:10" x14ac:dyDescent="0.25">
      <c r="A28" s="5"/>
      <c r="B28" s="5"/>
      <c r="C28" s="5" t="s">
        <v>107</v>
      </c>
      <c r="D28" s="5"/>
      <c r="E28" s="22">
        <v>14000</v>
      </c>
      <c r="F28" s="8">
        <f t="shared" si="0"/>
        <v>11200</v>
      </c>
      <c r="G28" s="9">
        <f t="shared" si="1"/>
        <v>2800</v>
      </c>
      <c r="H28" s="9">
        <f t="shared" si="2"/>
        <v>14000</v>
      </c>
      <c r="I28" s="5" t="s">
        <v>87</v>
      </c>
      <c r="J28" s="5" t="s">
        <v>106</v>
      </c>
    </row>
    <row r="29" spans="1:10" ht="30" x14ac:dyDescent="0.25">
      <c r="A29" s="5"/>
      <c r="B29" s="5"/>
      <c r="C29" s="5" t="s">
        <v>88</v>
      </c>
      <c r="D29" s="5"/>
      <c r="E29" s="22">
        <v>75500</v>
      </c>
      <c r="F29" s="8">
        <f t="shared" si="0"/>
        <v>60400</v>
      </c>
      <c r="G29" s="9">
        <f t="shared" si="1"/>
        <v>15100</v>
      </c>
      <c r="H29" s="9">
        <f t="shared" si="2"/>
        <v>75500</v>
      </c>
      <c r="I29" s="19" t="s">
        <v>108</v>
      </c>
      <c r="J29" s="5" t="s">
        <v>106</v>
      </c>
    </row>
    <row r="30" spans="1:10" x14ac:dyDescent="0.25">
      <c r="A30" s="5"/>
      <c r="B30" s="5"/>
      <c r="C30" s="5" t="s">
        <v>84</v>
      </c>
      <c r="D30" s="5">
        <v>32224</v>
      </c>
      <c r="E30" s="22">
        <v>18000</v>
      </c>
      <c r="F30" s="8">
        <f t="shared" si="0"/>
        <v>14400</v>
      </c>
      <c r="G30" s="9">
        <f t="shared" si="1"/>
        <v>3600</v>
      </c>
      <c r="H30" s="9">
        <f t="shared" si="2"/>
        <v>18000</v>
      </c>
      <c r="I30" s="5" t="s">
        <v>87</v>
      </c>
      <c r="J30" s="5" t="s">
        <v>96</v>
      </c>
    </row>
    <row r="31" spans="1:10" s="2" customFormat="1" x14ac:dyDescent="0.25">
      <c r="A31" s="6" t="s">
        <v>23</v>
      </c>
      <c r="B31" s="6"/>
      <c r="C31" s="6" t="s">
        <v>20</v>
      </c>
      <c r="D31" s="6">
        <v>3223</v>
      </c>
      <c r="E31" s="24">
        <f>SUM(E32:E34)</f>
        <v>81500</v>
      </c>
      <c r="F31" s="8"/>
      <c r="G31" s="8"/>
      <c r="H31" s="8"/>
      <c r="I31" s="6"/>
      <c r="J31" s="5"/>
    </row>
    <row r="32" spans="1:10" ht="30" x14ac:dyDescent="0.25">
      <c r="A32" s="5"/>
      <c r="B32" s="5"/>
      <c r="C32" s="5" t="s">
        <v>21</v>
      </c>
      <c r="D32" s="5"/>
      <c r="E32" s="22">
        <v>35000</v>
      </c>
      <c r="F32" s="8">
        <f t="shared" si="0"/>
        <v>28000</v>
      </c>
      <c r="G32" s="9">
        <f t="shared" si="1"/>
        <v>7000</v>
      </c>
      <c r="H32" s="9">
        <f t="shared" si="2"/>
        <v>35000</v>
      </c>
      <c r="I32" s="19" t="s">
        <v>117</v>
      </c>
      <c r="J32" s="5" t="s">
        <v>96</v>
      </c>
    </row>
    <row r="33" spans="1:10" s="3" customFormat="1" ht="30" x14ac:dyDescent="0.25">
      <c r="A33" s="19"/>
      <c r="B33" s="19"/>
      <c r="C33" s="19" t="s">
        <v>22</v>
      </c>
      <c r="D33" s="19"/>
      <c r="E33" s="25">
        <v>45000</v>
      </c>
      <c r="F33" s="26">
        <f t="shared" si="0"/>
        <v>36000</v>
      </c>
      <c r="G33" s="27">
        <f t="shared" si="1"/>
        <v>9000</v>
      </c>
      <c r="H33" s="27">
        <f t="shared" si="2"/>
        <v>45000</v>
      </c>
      <c r="I33" s="19" t="s">
        <v>109</v>
      </c>
      <c r="J33" s="19" t="s">
        <v>96</v>
      </c>
    </row>
    <row r="34" spans="1:10" x14ac:dyDescent="0.25">
      <c r="A34" s="5"/>
      <c r="B34" s="5"/>
      <c r="C34" s="5" t="s">
        <v>85</v>
      </c>
      <c r="D34" s="5"/>
      <c r="E34" s="22">
        <v>1500</v>
      </c>
      <c r="F34" s="8">
        <f t="shared" si="0"/>
        <v>1200</v>
      </c>
      <c r="G34" s="9">
        <f t="shared" si="1"/>
        <v>300</v>
      </c>
      <c r="H34" s="9">
        <f t="shared" si="2"/>
        <v>1500</v>
      </c>
      <c r="I34" s="5" t="s">
        <v>87</v>
      </c>
      <c r="J34" s="5" t="s">
        <v>106</v>
      </c>
    </row>
    <row r="35" spans="1:10" s="2" customFormat="1" ht="30" x14ac:dyDescent="0.25">
      <c r="A35" s="6" t="s">
        <v>25</v>
      </c>
      <c r="B35" s="6"/>
      <c r="C35" s="6" t="s">
        <v>24</v>
      </c>
      <c r="D35" s="6">
        <v>3224</v>
      </c>
      <c r="E35" s="24">
        <v>16600</v>
      </c>
      <c r="F35" s="8">
        <f t="shared" si="0"/>
        <v>13280</v>
      </c>
      <c r="G35" s="8">
        <f t="shared" si="1"/>
        <v>3320</v>
      </c>
      <c r="H35" s="8">
        <f t="shared" si="2"/>
        <v>16600</v>
      </c>
      <c r="I35" s="32" t="s">
        <v>108</v>
      </c>
      <c r="J35" s="6" t="s">
        <v>106</v>
      </c>
    </row>
    <row r="36" spans="1:10" s="2" customFormat="1" ht="15" customHeight="1" x14ac:dyDescent="0.25">
      <c r="A36" s="6" t="s">
        <v>27</v>
      </c>
      <c r="B36" s="6"/>
      <c r="C36" s="6" t="s">
        <v>26</v>
      </c>
      <c r="D36" s="6">
        <v>3225</v>
      </c>
      <c r="E36" s="24">
        <v>6500</v>
      </c>
      <c r="F36" s="8">
        <f t="shared" si="0"/>
        <v>5200</v>
      </c>
      <c r="G36" s="8">
        <f t="shared" si="1"/>
        <v>1300</v>
      </c>
      <c r="H36" s="8">
        <f t="shared" si="2"/>
        <v>6500</v>
      </c>
      <c r="I36" s="6" t="s">
        <v>87</v>
      </c>
      <c r="J36" s="6" t="s">
        <v>106</v>
      </c>
    </row>
    <row r="37" spans="1:10" s="2" customFormat="1" x14ac:dyDescent="0.25">
      <c r="A37" s="6" t="s">
        <v>31</v>
      </c>
      <c r="B37" s="6"/>
      <c r="C37" s="6" t="s">
        <v>28</v>
      </c>
      <c r="D37" s="6">
        <v>3227</v>
      </c>
      <c r="E37" s="24">
        <v>2500</v>
      </c>
      <c r="F37" s="8">
        <f t="shared" si="0"/>
        <v>2000</v>
      </c>
      <c r="G37" s="8">
        <f t="shared" si="1"/>
        <v>500</v>
      </c>
      <c r="H37" s="8">
        <f t="shared" si="2"/>
        <v>2500</v>
      </c>
      <c r="I37" s="6" t="s">
        <v>87</v>
      </c>
      <c r="J37" s="6" t="s">
        <v>106</v>
      </c>
    </row>
    <row r="38" spans="1:10" s="2" customFormat="1" x14ac:dyDescent="0.25">
      <c r="A38" s="13" t="s">
        <v>29</v>
      </c>
      <c r="B38" s="13"/>
      <c r="C38" s="13" t="s">
        <v>30</v>
      </c>
      <c r="D38" s="13">
        <v>323</v>
      </c>
      <c r="E38" s="17">
        <f>SUM(E39+E43+E55+E48+E49+E58+E59+E60)</f>
        <v>91650</v>
      </c>
      <c r="F38" s="17"/>
      <c r="G38" s="17"/>
      <c r="H38" s="17"/>
      <c r="I38" s="13"/>
      <c r="J38" s="18"/>
    </row>
    <row r="39" spans="1:10" s="2" customFormat="1" x14ac:dyDescent="0.25">
      <c r="A39" s="6" t="s">
        <v>35</v>
      </c>
      <c r="B39" s="6"/>
      <c r="C39" s="6" t="s">
        <v>32</v>
      </c>
      <c r="D39" s="6">
        <v>3231</v>
      </c>
      <c r="E39" s="24">
        <f>SUM(E40:E42)</f>
        <v>14400</v>
      </c>
      <c r="F39" s="8"/>
      <c r="G39" s="8"/>
      <c r="H39" s="8"/>
      <c r="I39" s="6"/>
      <c r="J39" s="6"/>
    </row>
    <row r="40" spans="1:10" x14ac:dyDescent="0.25">
      <c r="A40" s="5"/>
      <c r="B40" s="5"/>
      <c r="C40" s="5" t="s">
        <v>33</v>
      </c>
      <c r="D40" s="5"/>
      <c r="E40" s="22">
        <v>7000</v>
      </c>
      <c r="F40" s="8">
        <f t="shared" si="0"/>
        <v>5600</v>
      </c>
      <c r="G40" s="9">
        <f t="shared" si="1"/>
        <v>1400</v>
      </c>
      <c r="H40" s="9">
        <f t="shared" si="2"/>
        <v>7000</v>
      </c>
      <c r="I40" s="5" t="s">
        <v>87</v>
      </c>
      <c r="J40" s="5" t="s">
        <v>106</v>
      </c>
    </row>
    <row r="41" spans="1:10" x14ac:dyDescent="0.25">
      <c r="A41" s="5"/>
      <c r="B41" s="5"/>
      <c r="C41" s="5" t="s">
        <v>34</v>
      </c>
      <c r="D41" s="5"/>
      <c r="E41" s="22">
        <v>300</v>
      </c>
      <c r="F41" s="8">
        <f t="shared" si="0"/>
        <v>240</v>
      </c>
      <c r="G41" s="9">
        <f t="shared" si="1"/>
        <v>60</v>
      </c>
      <c r="H41" s="9">
        <f t="shared" si="2"/>
        <v>300</v>
      </c>
      <c r="I41" s="5" t="s">
        <v>87</v>
      </c>
      <c r="J41" s="5" t="s">
        <v>106</v>
      </c>
    </row>
    <row r="42" spans="1:10" x14ac:dyDescent="0.25">
      <c r="A42" s="5"/>
      <c r="B42" s="5"/>
      <c r="C42" s="5" t="s">
        <v>114</v>
      </c>
      <c r="D42" s="5"/>
      <c r="E42" s="22">
        <v>7100</v>
      </c>
      <c r="F42" s="8">
        <f t="shared" si="0"/>
        <v>5680</v>
      </c>
      <c r="G42" s="9">
        <f t="shared" si="1"/>
        <v>1420</v>
      </c>
      <c r="H42" s="9">
        <f t="shared" si="2"/>
        <v>7100</v>
      </c>
      <c r="I42" s="5" t="s">
        <v>87</v>
      </c>
      <c r="J42" s="5" t="s">
        <v>106</v>
      </c>
    </row>
    <row r="43" spans="1:10" s="2" customFormat="1" x14ac:dyDescent="0.25">
      <c r="A43" s="6" t="s">
        <v>37</v>
      </c>
      <c r="B43" s="6"/>
      <c r="C43" s="6" t="s">
        <v>36</v>
      </c>
      <c r="D43" s="6">
        <v>3232</v>
      </c>
      <c r="E43" s="24">
        <f>SUM(E44:E47)</f>
        <v>17300</v>
      </c>
      <c r="F43" s="8"/>
      <c r="G43" s="8"/>
      <c r="H43" s="8"/>
      <c r="I43" s="6"/>
      <c r="J43" s="6"/>
    </row>
    <row r="44" spans="1:10" x14ac:dyDescent="0.25">
      <c r="A44" s="5"/>
      <c r="B44" s="5"/>
      <c r="C44" s="5" t="s">
        <v>110</v>
      </c>
      <c r="D44" s="5"/>
      <c r="E44" s="22">
        <v>3900</v>
      </c>
      <c r="F44" s="8">
        <f t="shared" si="0"/>
        <v>3120</v>
      </c>
      <c r="G44" s="9">
        <f t="shared" si="1"/>
        <v>780</v>
      </c>
      <c r="H44" s="9">
        <f t="shared" si="2"/>
        <v>3900</v>
      </c>
      <c r="I44" s="5" t="s">
        <v>87</v>
      </c>
      <c r="J44" s="5" t="s">
        <v>106</v>
      </c>
    </row>
    <row r="45" spans="1:10" x14ac:dyDescent="0.25">
      <c r="A45" s="5"/>
      <c r="B45" s="5"/>
      <c r="C45" s="5" t="s">
        <v>111</v>
      </c>
      <c r="D45" s="5"/>
      <c r="E45" s="22">
        <v>3100</v>
      </c>
      <c r="F45" s="8">
        <f t="shared" si="0"/>
        <v>2480</v>
      </c>
      <c r="G45" s="9">
        <f t="shared" si="1"/>
        <v>620</v>
      </c>
      <c r="H45" s="9">
        <f t="shared" si="2"/>
        <v>3100</v>
      </c>
      <c r="I45" s="5" t="s">
        <v>87</v>
      </c>
      <c r="J45" s="5" t="s">
        <v>106</v>
      </c>
    </row>
    <row r="46" spans="1:10" x14ac:dyDescent="0.25">
      <c r="A46" s="5"/>
      <c r="B46" s="5"/>
      <c r="C46" s="5" t="s">
        <v>113</v>
      </c>
      <c r="D46" s="5"/>
      <c r="E46" s="22">
        <v>2300</v>
      </c>
      <c r="F46" s="8">
        <f t="shared" si="0"/>
        <v>1840</v>
      </c>
      <c r="G46" s="9">
        <f t="shared" si="1"/>
        <v>460</v>
      </c>
      <c r="H46" s="9">
        <f t="shared" si="2"/>
        <v>2300</v>
      </c>
      <c r="I46" s="5" t="s">
        <v>87</v>
      </c>
      <c r="J46" s="5" t="s">
        <v>106</v>
      </c>
    </row>
    <row r="47" spans="1:10" x14ac:dyDescent="0.25">
      <c r="A47" s="5"/>
      <c r="B47" s="5"/>
      <c r="C47" s="5" t="s">
        <v>112</v>
      </c>
      <c r="D47" s="5"/>
      <c r="E47" s="22">
        <v>8000</v>
      </c>
      <c r="F47" s="8">
        <f t="shared" si="0"/>
        <v>6400</v>
      </c>
      <c r="G47" s="9">
        <f t="shared" si="1"/>
        <v>1600</v>
      </c>
      <c r="H47" s="9">
        <f t="shared" si="2"/>
        <v>8000</v>
      </c>
      <c r="I47" s="5" t="s">
        <v>87</v>
      </c>
      <c r="J47" s="5" t="s">
        <v>106</v>
      </c>
    </row>
    <row r="48" spans="1:10" s="2" customFormat="1" x14ac:dyDescent="0.25">
      <c r="A48" s="6" t="s">
        <v>39</v>
      </c>
      <c r="B48" s="6"/>
      <c r="C48" s="6" t="s">
        <v>38</v>
      </c>
      <c r="D48" s="6">
        <v>3233</v>
      </c>
      <c r="E48" s="24">
        <v>500</v>
      </c>
      <c r="F48" s="8">
        <f t="shared" si="0"/>
        <v>400</v>
      </c>
      <c r="G48" s="8">
        <f t="shared" si="1"/>
        <v>100</v>
      </c>
      <c r="H48" s="8">
        <f t="shared" si="2"/>
        <v>500</v>
      </c>
      <c r="I48" s="6" t="s">
        <v>87</v>
      </c>
      <c r="J48" s="6" t="s">
        <v>106</v>
      </c>
    </row>
    <row r="49" spans="1:10" s="2" customFormat="1" x14ac:dyDescent="0.25">
      <c r="A49" s="6" t="s">
        <v>46</v>
      </c>
      <c r="B49" s="6"/>
      <c r="C49" s="6" t="s">
        <v>40</v>
      </c>
      <c r="D49" s="6">
        <v>3234</v>
      </c>
      <c r="E49" s="24">
        <f>SUM(E50:E54)</f>
        <v>12600</v>
      </c>
      <c r="F49" s="8"/>
      <c r="G49" s="8"/>
      <c r="H49" s="8"/>
      <c r="I49" s="6"/>
      <c r="J49" s="6"/>
    </row>
    <row r="50" spans="1:10" x14ac:dyDescent="0.25">
      <c r="A50" s="5"/>
      <c r="B50" s="5"/>
      <c r="C50" s="5" t="s">
        <v>41</v>
      </c>
      <c r="D50" s="5"/>
      <c r="E50" s="22">
        <v>5500</v>
      </c>
      <c r="F50" s="8">
        <f t="shared" si="0"/>
        <v>4400</v>
      </c>
      <c r="G50" s="9">
        <f t="shared" si="1"/>
        <v>1100</v>
      </c>
      <c r="H50" s="9">
        <f t="shared" si="2"/>
        <v>5500</v>
      </c>
      <c r="I50" s="5" t="s">
        <v>87</v>
      </c>
      <c r="J50" s="5" t="s">
        <v>96</v>
      </c>
    </row>
    <row r="51" spans="1:10" x14ac:dyDescent="0.25">
      <c r="A51" s="5"/>
      <c r="B51" s="5"/>
      <c r="C51" s="5" t="s">
        <v>42</v>
      </c>
      <c r="D51" s="5"/>
      <c r="E51" s="22">
        <v>3300</v>
      </c>
      <c r="F51" s="8">
        <f t="shared" si="0"/>
        <v>2640</v>
      </c>
      <c r="G51" s="9">
        <f t="shared" si="1"/>
        <v>660</v>
      </c>
      <c r="H51" s="9">
        <f t="shared" si="2"/>
        <v>3300</v>
      </c>
      <c r="I51" s="5" t="s">
        <v>87</v>
      </c>
      <c r="J51" s="5" t="s">
        <v>106</v>
      </c>
    </row>
    <row r="52" spans="1:10" x14ac:dyDescent="0.25">
      <c r="A52" s="5"/>
      <c r="B52" s="5"/>
      <c r="C52" s="5" t="s">
        <v>43</v>
      </c>
      <c r="D52" s="5"/>
      <c r="E52" s="22">
        <v>500</v>
      </c>
      <c r="F52" s="8">
        <f t="shared" si="0"/>
        <v>400</v>
      </c>
      <c r="G52" s="9">
        <f t="shared" si="1"/>
        <v>100</v>
      </c>
      <c r="H52" s="9">
        <f t="shared" si="2"/>
        <v>500</v>
      </c>
      <c r="I52" s="5" t="s">
        <v>87</v>
      </c>
      <c r="J52" s="5" t="s">
        <v>106</v>
      </c>
    </row>
    <row r="53" spans="1:10" x14ac:dyDescent="0.25">
      <c r="A53" s="5"/>
      <c r="B53" s="5"/>
      <c r="C53" s="5" t="s">
        <v>44</v>
      </c>
      <c r="D53" s="5"/>
      <c r="E53" s="22">
        <v>2300</v>
      </c>
      <c r="F53" s="8">
        <f t="shared" ref="F53:F85" si="3">E53/1.25</f>
        <v>1840</v>
      </c>
      <c r="G53" s="9">
        <f t="shared" ref="G53:G85" si="4">F53*0.25</f>
        <v>460</v>
      </c>
      <c r="H53" s="9">
        <f t="shared" si="2"/>
        <v>2300</v>
      </c>
      <c r="I53" s="5" t="s">
        <v>87</v>
      </c>
      <c r="J53" s="5" t="s">
        <v>96</v>
      </c>
    </row>
    <row r="54" spans="1:10" x14ac:dyDescent="0.25">
      <c r="A54" s="5"/>
      <c r="B54" s="5"/>
      <c r="C54" s="5" t="s">
        <v>45</v>
      </c>
      <c r="D54" s="5"/>
      <c r="E54" s="22">
        <v>1000</v>
      </c>
      <c r="F54" s="8">
        <f t="shared" si="3"/>
        <v>800</v>
      </c>
      <c r="G54" s="9">
        <f t="shared" si="4"/>
        <v>200</v>
      </c>
      <c r="H54" s="9">
        <f t="shared" ref="H54:H85" si="5">SUM(F54+G54)</f>
        <v>1000</v>
      </c>
      <c r="I54" s="5" t="s">
        <v>87</v>
      </c>
      <c r="J54" s="5" t="s">
        <v>106</v>
      </c>
    </row>
    <row r="55" spans="1:10" s="2" customFormat="1" x14ac:dyDescent="0.25">
      <c r="A55" s="6" t="s">
        <v>48</v>
      </c>
      <c r="B55" s="6"/>
      <c r="C55" s="6" t="s">
        <v>92</v>
      </c>
      <c r="D55" s="6">
        <v>3236</v>
      </c>
      <c r="E55" s="24">
        <f>SUM(E56+E57)</f>
        <v>10000</v>
      </c>
      <c r="F55" s="8"/>
      <c r="G55" s="8"/>
      <c r="H55" s="8"/>
      <c r="I55" s="6"/>
      <c r="J55" s="6"/>
    </row>
    <row r="56" spans="1:10" s="2" customFormat="1" x14ac:dyDescent="0.25">
      <c r="A56" s="6"/>
      <c r="B56" s="6"/>
      <c r="C56" s="29" t="s">
        <v>115</v>
      </c>
      <c r="D56" s="29"/>
      <c r="E56" s="30">
        <v>9000</v>
      </c>
      <c r="F56" s="31">
        <f t="shared" si="3"/>
        <v>7200</v>
      </c>
      <c r="G56" s="31">
        <f t="shared" si="4"/>
        <v>1800</v>
      </c>
      <c r="H56" s="31">
        <f t="shared" si="5"/>
        <v>9000</v>
      </c>
      <c r="I56" s="29" t="s">
        <v>87</v>
      </c>
      <c r="J56" s="29" t="s">
        <v>96</v>
      </c>
    </row>
    <row r="57" spans="1:10" s="2" customFormat="1" x14ac:dyDescent="0.25">
      <c r="A57" s="6"/>
      <c r="B57" s="6"/>
      <c r="C57" s="29" t="s">
        <v>116</v>
      </c>
      <c r="D57" s="29"/>
      <c r="E57" s="30">
        <v>1000</v>
      </c>
      <c r="F57" s="31">
        <f t="shared" si="3"/>
        <v>800</v>
      </c>
      <c r="G57" s="31">
        <f t="shared" si="4"/>
        <v>200</v>
      </c>
      <c r="H57" s="31">
        <f t="shared" si="5"/>
        <v>1000</v>
      </c>
      <c r="I57" s="29" t="s">
        <v>87</v>
      </c>
      <c r="J57" s="29" t="s">
        <v>106</v>
      </c>
    </row>
    <row r="58" spans="1:10" s="2" customFormat="1" x14ac:dyDescent="0.25">
      <c r="A58" s="6" t="s">
        <v>50</v>
      </c>
      <c r="B58" s="6"/>
      <c r="C58" s="6" t="s">
        <v>47</v>
      </c>
      <c r="D58" s="6">
        <v>3237</v>
      </c>
      <c r="E58" s="24">
        <v>3500</v>
      </c>
      <c r="F58" s="8">
        <f t="shared" si="3"/>
        <v>2800</v>
      </c>
      <c r="G58" s="8">
        <f t="shared" si="4"/>
        <v>700</v>
      </c>
      <c r="H58" s="8">
        <f t="shared" si="5"/>
        <v>3500</v>
      </c>
      <c r="I58" s="6" t="s">
        <v>87</v>
      </c>
      <c r="J58" s="6" t="s">
        <v>106</v>
      </c>
    </row>
    <row r="59" spans="1:10" s="2" customFormat="1" x14ac:dyDescent="0.25">
      <c r="A59" s="6" t="s">
        <v>56</v>
      </c>
      <c r="B59" s="6"/>
      <c r="C59" s="6" t="s">
        <v>49</v>
      </c>
      <c r="D59" s="6">
        <v>3238</v>
      </c>
      <c r="E59" s="24">
        <v>3400</v>
      </c>
      <c r="F59" s="8">
        <f t="shared" si="3"/>
        <v>2720</v>
      </c>
      <c r="G59" s="8">
        <f t="shared" si="4"/>
        <v>680</v>
      </c>
      <c r="H59" s="8">
        <f t="shared" si="5"/>
        <v>3400</v>
      </c>
      <c r="I59" s="6" t="s">
        <v>87</v>
      </c>
      <c r="J59" s="6" t="s">
        <v>106</v>
      </c>
    </row>
    <row r="60" spans="1:10" s="2" customFormat="1" x14ac:dyDescent="0.25">
      <c r="A60" s="6" t="s">
        <v>58</v>
      </c>
      <c r="B60" s="6"/>
      <c r="C60" s="6" t="s">
        <v>51</v>
      </c>
      <c r="D60" s="6">
        <v>3239</v>
      </c>
      <c r="E60" s="24">
        <f>SUM(E61:E64)</f>
        <v>29950</v>
      </c>
      <c r="F60" s="8">
        <f t="shared" si="3"/>
        <v>23960</v>
      </c>
      <c r="G60" s="8">
        <f t="shared" si="4"/>
        <v>5990</v>
      </c>
      <c r="H60" s="8">
        <f t="shared" si="5"/>
        <v>29950</v>
      </c>
      <c r="I60" s="6" t="s">
        <v>87</v>
      </c>
      <c r="J60" s="6" t="s">
        <v>106</v>
      </c>
    </row>
    <row r="61" spans="1:10" x14ac:dyDescent="0.25">
      <c r="A61" s="5"/>
      <c r="B61" s="5"/>
      <c r="C61" s="5" t="s">
        <v>52</v>
      </c>
      <c r="D61" s="5"/>
      <c r="E61" s="22">
        <v>1500</v>
      </c>
      <c r="F61" s="8">
        <f t="shared" si="3"/>
        <v>1200</v>
      </c>
      <c r="G61" s="9">
        <f t="shared" si="4"/>
        <v>300</v>
      </c>
      <c r="H61" s="9">
        <f t="shared" si="5"/>
        <v>1500</v>
      </c>
      <c r="I61" s="5" t="s">
        <v>87</v>
      </c>
      <c r="J61" s="5" t="s">
        <v>106</v>
      </c>
    </row>
    <row r="62" spans="1:10" x14ac:dyDescent="0.25">
      <c r="A62" s="5"/>
      <c r="B62" s="5"/>
      <c r="C62" s="5" t="s">
        <v>53</v>
      </c>
      <c r="D62" s="5"/>
      <c r="E62" s="22">
        <v>18800</v>
      </c>
      <c r="F62" s="8">
        <f t="shared" si="3"/>
        <v>15040</v>
      </c>
      <c r="G62" s="9">
        <f t="shared" si="4"/>
        <v>3760</v>
      </c>
      <c r="H62" s="9">
        <f t="shared" si="5"/>
        <v>18800</v>
      </c>
      <c r="I62" s="5" t="s">
        <v>87</v>
      </c>
      <c r="J62" s="5" t="s">
        <v>96</v>
      </c>
    </row>
    <row r="63" spans="1:10" x14ac:dyDescent="0.25">
      <c r="A63" s="5"/>
      <c r="B63" s="5"/>
      <c r="C63" s="5" t="s">
        <v>97</v>
      </c>
      <c r="D63" s="5"/>
      <c r="E63" s="22">
        <v>3150</v>
      </c>
      <c r="F63" s="8">
        <f t="shared" si="3"/>
        <v>2520</v>
      </c>
      <c r="G63" s="9">
        <f t="shared" si="4"/>
        <v>630</v>
      </c>
      <c r="H63" s="9">
        <f t="shared" si="5"/>
        <v>3150</v>
      </c>
      <c r="I63" s="5" t="s">
        <v>87</v>
      </c>
      <c r="J63" s="5" t="s">
        <v>106</v>
      </c>
    </row>
    <row r="64" spans="1:10" x14ac:dyDescent="0.25">
      <c r="A64" s="5"/>
      <c r="B64" s="5"/>
      <c r="C64" s="5" t="s">
        <v>95</v>
      </c>
      <c r="D64" s="5"/>
      <c r="E64" s="22">
        <v>6500</v>
      </c>
      <c r="F64" s="8">
        <f t="shared" si="3"/>
        <v>5200</v>
      </c>
      <c r="G64" s="9">
        <f t="shared" si="4"/>
        <v>1300</v>
      </c>
      <c r="H64" s="9">
        <f t="shared" si="5"/>
        <v>6500</v>
      </c>
      <c r="I64" s="5" t="s">
        <v>87</v>
      </c>
      <c r="J64" s="5" t="s">
        <v>106</v>
      </c>
    </row>
    <row r="65" spans="1:10" s="2" customFormat="1" x14ac:dyDescent="0.25">
      <c r="A65" s="13" t="s">
        <v>54</v>
      </c>
      <c r="B65" s="13"/>
      <c r="C65" s="13" t="s">
        <v>55</v>
      </c>
      <c r="D65" s="13">
        <v>329</v>
      </c>
      <c r="E65" s="17">
        <f>SUM(E66:E69)</f>
        <v>17550</v>
      </c>
      <c r="F65" s="17"/>
      <c r="G65" s="17"/>
      <c r="H65" s="17"/>
      <c r="I65" s="13"/>
      <c r="J65" s="13"/>
    </row>
    <row r="66" spans="1:10" s="2" customFormat="1" x14ac:dyDescent="0.25">
      <c r="A66" s="6" t="s">
        <v>60</v>
      </c>
      <c r="B66" s="6"/>
      <c r="C66" s="6" t="s">
        <v>57</v>
      </c>
      <c r="D66" s="6">
        <v>3292</v>
      </c>
      <c r="E66" s="24">
        <v>3200</v>
      </c>
      <c r="F66" s="8">
        <f t="shared" si="3"/>
        <v>2560</v>
      </c>
      <c r="G66" s="8">
        <f t="shared" si="4"/>
        <v>640</v>
      </c>
      <c r="H66" s="8">
        <f t="shared" si="5"/>
        <v>3200</v>
      </c>
      <c r="I66" s="6" t="s">
        <v>87</v>
      </c>
      <c r="J66" s="6" t="s">
        <v>96</v>
      </c>
    </row>
    <row r="67" spans="1:10" s="2" customFormat="1" x14ac:dyDescent="0.25">
      <c r="A67" s="6" t="s">
        <v>62</v>
      </c>
      <c r="B67" s="6"/>
      <c r="C67" s="6" t="s">
        <v>59</v>
      </c>
      <c r="D67" s="6">
        <v>3293</v>
      </c>
      <c r="E67" s="24">
        <v>3500</v>
      </c>
      <c r="F67" s="8">
        <f t="shared" si="3"/>
        <v>2800</v>
      </c>
      <c r="G67" s="8">
        <f t="shared" si="4"/>
        <v>700</v>
      </c>
      <c r="H67" s="8">
        <f t="shared" si="5"/>
        <v>3500</v>
      </c>
      <c r="I67" s="6" t="s">
        <v>87</v>
      </c>
      <c r="J67" s="6" t="s">
        <v>106</v>
      </c>
    </row>
    <row r="68" spans="1:10" s="2" customFormat="1" x14ac:dyDescent="0.25">
      <c r="A68" s="6" t="s">
        <v>64</v>
      </c>
      <c r="B68" s="6"/>
      <c r="C68" s="6" t="s">
        <v>61</v>
      </c>
      <c r="D68" s="6">
        <v>3294</v>
      </c>
      <c r="E68" s="24">
        <v>250</v>
      </c>
      <c r="F68" s="8">
        <f t="shared" si="3"/>
        <v>200</v>
      </c>
      <c r="G68" s="8">
        <f t="shared" si="4"/>
        <v>50</v>
      </c>
      <c r="H68" s="8">
        <f t="shared" si="5"/>
        <v>250</v>
      </c>
      <c r="I68" s="6" t="s">
        <v>87</v>
      </c>
      <c r="J68" s="6" t="s">
        <v>106</v>
      </c>
    </row>
    <row r="69" spans="1:10" s="2" customFormat="1" ht="30" x14ac:dyDescent="0.25">
      <c r="A69" s="6" t="s">
        <v>67</v>
      </c>
      <c r="B69" s="6"/>
      <c r="C69" s="6" t="s">
        <v>63</v>
      </c>
      <c r="D69" s="6">
        <v>3299</v>
      </c>
      <c r="E69" s="24">
        <v>10600</v>
      </c>
      <c r="F69" s="8">
        <f t="shared" si="3"/>
        <v>8480</v>
      </c>
      <c r="G69" s="8">
        <f t="shared" si="4"/>
        <v>2120</v>
      </c>
      <c r="H69" s="8">
        <f>SUM(F69+G69)</f>
        <v>10600</v>
      </c>
      <c r="I69" s="32" t="s">
        <v>108</v>
      </c>
      <c r="J69" s="6" t="s">
        <v>106</v>
      </c>
    </row>
    <row r="70" spans="1:10" s="2" customFormat="1" ht="30" x14ac:dyDescent="0.25">
      <c r="A70" s="13"/>
      <c r="B70" s="13"/>
      <c r="C70" s="28" t="s">
        <v>98</v>
      </c>
      <c r="D70" s="13">
        <v>37</v>
      </c>
      <c r="E70" s="17">
        <v>95000</v>
      </c>
      <c r="F70" s="17"/>
      <c r="G70" s="17"/>
      <c r="H70" s="17"/>
      <c r="I70" s="13"/>
      <c r="J70" s="13"/>
    </row>
    <row r="71" spans="1:10" ht="30" x14ac:dyDescent="0.25">
      <c r="A71" s="5"/>
      <c r="B71" s="5"/>
      <c r="C71" s="23" t="s">
        <v>99</v>
      </c>
      <c r="D71" s="5">
        <v>3722</v>
      </c>
      <c r="E71" s="22">
        <v>95000</v>
      </c>
      <c r="F71" s="8">
        <f t="shared" si="3"/>
        <v>76000</v>
      </c>
      <c r="G71" s="9">
        <f t="shared" si="4"/>
        <v>19000</v>
      </c>
      <c r="H71" s="9">
        <f>SUM(F71+G71)</f>
        <v>95000</v>
      </c>
      <c r="I71" s="19" t="s">
        <v>117</v>
      </c>
      <c r="J71" s="6" t="s">
        <v>106</v>
      </c>
    </row>
    <row r="72" spans="1:10" s="2" customFormat="1" x14ac:dyDescent="0.25">
      <c r="A72" s="13" t="s">
        <v>65</v>
      </c>
      <c r="B72" s="13"/>
      <c r="C72" s="13" t="s">
        <v>66</v>
      </c>
      <c r="D72" s="13">
        <v>42</v>
      </c>
      <c r="E72" s="13"/>
      <c r="F72" s="17"/>
      <c r="G72" s="17"/>
      <c r="H72" s="17"/>
      <c r="I72" s="13"/>
      <c r="J72" s="13"/>
    </row>
    <row r="73" spans="1:10" s="2" customFormat="1" x14ac:dyDescent="0.25">
      <c r="A73" s="6" t="s">
        <v>72</v>
      </c>
      <c r="B73" s="6"/>
      <c r="C73" s="6" t="s">
        <v>68</v>
      </c>
      <c r="D73" s="6">
        <v>422</v>
      </c>
      <c r="E73" s="24">
        <f>SUM(E74:E77)</f>
        <v>60000</v>
      </c>
      <c r="F73" s="8"/>
      <c r="G73" s="8"/>
      <c r="H73" s="8"/>
      <c r="I73" s="6"/>
      <c r="J73" s="6"/>
    </row>
    <row r="74" spans="1:10" x14ac:dyDescent="0.25">
      <c r="A74" s="5"/>
      <c r="B74" s="5"/>
      <c r="C74" s="5" t="s">
        <v>69</v>
      </c>
      <c r="D74" s="5">
        <v>4221</v>
      </c>
      <c r="E74" s="22">
        <v>15000</v>
      </c>
      <c r="F74" s="8">
        <f t="shared" si="3"/>
        <v>12000</v>
      </c>
      <c r="G74" s="9">
        <f t="shared" si="4"/>
        <v>3000</v>
      </c>
      <c r="H74" s="9">
        <f t="shared" si="5"/>
        <v>15000</v>
      </c>
      <c r="I74" s="5" t="s">
        <v>87</v>
      </c>
      <c r="J74" s="5" t="s">
        <v>106</v>
      </c>
    </row>
    <row r="75" spans="1:10" x14ac:dyDescent="0.25">
      <c r="A75" s="5"/>
      <c r="B75" s="5"/>
      <c r="C75" s="5" t="s">
        <v>70</v>
      </c>
      <c r="D75" s="5">
        <v>4223</v>
      </c>
      <c r="E75" s="22">
        <v>7000</v>
      </c>
      <c r="F75" s="8">
        <f t="shared" si="3"/>
        <v>5600</v>
      </c>
      <c r="G75" s="9">
        <f t="shared" si="4"/>
        <v>1400</v>
      </c>
      <c r="H75" s="9">
        <f t="shared" si="5"/>
        <v>7000</v>
      </c>
      <c r="I75" s="5" t="s">
        <v>87</v>
      </c>
      <c r="J75" s="5" t="s">
        <v>106</v>
      </c>
    </row>
    <row r="76" spans="1:10" x14ac:dyDescent="0.25">
      <c r="A76" s="5"/>
      <c r="B76" s="5"/>
      <c r="C76" s="5" t="s">
        <v>71</v>
      </c>
      <c r="D76" s="5">
        <v>4226</v>
      </c>
      <c r="E76" s="22">
        <v>2000</v>
      </c>
      <c r="F76" s="8">
        <f t="shared" si="3"/>
        <v>1600</v>
      </c>
      <c r="G76" s="9">
        <f t="shared" si="4"/>
        <v>400</v>
      </c>
      <c r="H76" s="9">
        <f t="shared" si="5"/>
        <v>2000</v>
      </c>
      <c r="I76" s="5" t="s">
        <v>87</v>
      </c>
      <c r="J76" s="5" t="s">
        <v>106</v>
      </c>
    </row>
    <row r="77" spans="1:10" s="2" customFormat="1" ht="30" x14ac:dyDescent="0.25">
      <c r="A77" s="6" t="s">
        <v>76</v>
      </c>
      <c r="B77" s="6"/>
      <c r="C77" s="6" t="s">
        <v>73</v>
      </c>
      <c r="D77" s="6">
        <v>4241</v>
      </c>
      <c r="E77" s="8">
        <v>36000</v>
      </c>
      <c r="F77" s="8">
        <f t="shared" si="3"/>
        <v>28800</v>
      </c>
      <c r="G77" s="8">
        <f t="shared" si="4"/>
        <v>7200</v>
      </c>
      <c r="H77" s="8">
        <f t="shared" si="5"/>
        <v>36000</v>
      </c>
      <c r="I77" s="32" t="s">
        <v>117</v>
      </c>
      <c r="J77" s="6" t="s">
        <v>106</v>
      </c>
    </row>
    <row r="78" spans="1:10" s="2" customFormat="1" x14ac:dyDescent="0.25">
      <c r="A78" s="13" t="s">
        <v>74</v>
      </c>
      <c r="B78" s="13"/>
      <c r="C78" s="13" t="s">
        <v>75</v>
      </c>
      <c r="D78" s="13">
        <v>45</v>
      </c>
      <c r="E78" s="17">
        <f>SUM(E79:E85)</f>
        <v>83000</v>
      </c>
      <c r="F78" s="17"/>
      <c r="G78" s="17"/>
      <c r="H78" s="17"/>
      <c r="I78" s="13"/>
      <c r="J78" s="13"/>
    </row>
    <row r="79" spans="1:10" s="37" customFormat="1" ht="43.5" customHeight="1" x14ac:dyDescent="0.25">
      <c r="A79" s="34"/>
      <c r="B79" s="34"/>
      <c r="C79" s="35" t="s">
        <v>118</v>
      </c>
      <c r="D79" s="34">
        <v>4511</v>
      </c>
      <c r="E79" s="30">
        <v>20000</v>
      </c>
      <c r="F79" s="30">
        <f t="shared" si="3"/>
        <v>16000</v>
      </c>
      <c r="G79" s="30">
        <f t="shared" si="4"/>
        <v>4000</v>
      </c>
      <c r="H79" s="30">
        <f t="shared" si="5"/>
        <v>20000</v>
      </c>
      <c r="I79" s="36" t="s">
        <v>117</v>
      </c>
      <c r="J79" s="29" t="s">
        <v>106</v>
      </c>
    </row>
    <row r="80" spans="1:10" s="10" customFormat="1" ht="43.5" customHeight="1" x14ac:dyDescent="0.25">
      <c r="A80" s="20"/>
      <c r="B80" s="20"/>
      <c r="C80" s="21" t="s">
        <v>119</v>
      </c>
      <c r="D80" s="20">
        <v>4511</v>
      </c>
      <c r="E80" s="22">
        <v>10000</v>
      </c>
      <c r="F80" s="24">
        <f t="shared" si="3"/>
        <v>8000</v>
      </c>
      <c r="G80" s="30">
        <f t="shared" si="4"/>
        <v>2000</v>
      </c>
      <c r="H80" s="30">
        <f t="shared" si="5"/>
        <v>10000</v>
      </c>
      <c r="I80" s="5" t="s">
        <v>87</v>
      </c>
      <c r="J80" s="5" t="s">
        <v>106</v>
      </c>
    </row>
    <row r="81" spans="1:10" s="10" customFormat="1" ht="43.5" customHeight="1" x14ac:dyDescent="0.25">
      <c r="A81" s="20"/>
      <c r="B81" s="20"/>
      <c r="C81" s="21" t="s">
        <v>120</v>
      </c>
      <c r="D81" s="20">
        <v>4511</v>
      </c>
      <c r="E81" s="22">
        <v>12000</v>
      </c>
      <c r="F81" s="24">
        <f t="shared" si="3"/>
        <v>9600</v>
      </c>
      <c r="G81" s="30">
        <f t="shared" si="4"/>
        <v>2400</v>
      </c>
      <c r="H81" s="30">
        <f t="shared" si="5"/>
        <v>12000</v>
      </c>
      <c r="I81" s="20" t="s">
        <v>87</v>
      </c>
      <c r="J81" s="5" t="s">
        <v>106</v>
      </c>
    </row>
    <row r="82" spans="1:10" s="10" customFormat="1" ht="43.5" customHeight="1" x14ac:dyDescent="0.25">
      <c r="A82" s="20"/>
      <c r="B82" s="20"/>
      <c r="C82" s="21" t="s">
        <v>121</v>
      </c>
      <c r="D82" s="20">
        <v>4511</v>
      </c>
      <c r="E82" s="22">
        <v>15000</v>
      </c>
      <c r="F82" s="24">
        <f t="shared" si="3"/>
        <v>12000</v>
      </c>
      <c r="G82" s="30">
        <f t="shared" si="4"/>
        <v>3000</v>
      </c>
      <c r="H82" s="30">
        <f t="shared" si="5"/>
        <v>15000</v>
      </c>
      <c r="I82" s="20" t="s">
        <v>87</v>
      </c>
      <c r="J82" s="5" t="s">
        <v>106</v>
      </c>
    </row>
    <row r="83" spans="1:10" s="10" customFormat="1" ht="43.5" customHeight="1" x14ac:dyDescent="0.25">
      <c r="A83" s="20"/>
      <c r="B83" s="20"/>
      <c r="C83" s="21" t="s">
        <v>122</v>
      </c>
      <c r="D83" s="20">
        <v>4511</v>
      </c>
      <c r="E83" s="22">
        <v>15000</v>
      </c>
      <c r="F83" s="24">
        <f t="shared" si="3"/>
        <v>12000</v>
      </c>
      <c r="G83" s="30">
        <f t="shared" si="4"/>
        <v>3000</v>
      </c>
      <c r="H83" s="30">
        <f t="shared" si="5"/>
        <v>15000</v>
      </c>
      <c r="I83" s="20" t="s">
        <v>87</v>
      </c>
      <c r="J83" s="5" t="s">
        <v>106</v>
      </c>
    </row>
    <row r="84" spans="1:10" s="10" customFormat="1" ht="43.5" customHeight="1" x14ac:dyDescent="0.25">
      <c r="A84" s="20"/>
      <c r="B84" s="20"/>
      <c r="C84" s="21" t="s">
        <v>123</v>
      </c>
      <c r="D84" s="20">
        <v>4511</v>
      </c>
      <c r="E84" s="22">
        <v>3000</v>
      </c>
      <c r="F84" s="24">
        <f t="shared" si="3"/>
        <v>2400</v>
      </c>
      <c r="G84" s="30">
        <f t="shared" si="4"/>
        <v>600</v>
      </c>
      <c r="H84" s="30">
        <f t="shared" si="5"/>
        <v>3000</v>
      </c>
      <c r="I84" s="20" t="s">
        <v>87</v>
      </c>
      <c r="J84" s="5" t="s">
        <v>106</v>
      </c>
    </row>
    <row r="85" spans="1:10" s="2" customFormat="1" ht="43.5" customHeight="1" x14ac:dyDescent="0.25">
      <c r="A85" s="6" t="s">
        <v>126</v>
      </c>
      <c r="B85" s="6"/>
      <c r="C85" s="32" t="s">
        <v>130</v>
      </c>
      <c r="D85" s="6">
        <v>4521</v>
      </c>
      <c r="E85" s="8">
        <v>8000</v>
      </c>
      <c r="F85" s="24">
        <f t="shared" si="3"/>
        <v>6400</v>
      </c>
      <c r="G85" s="24">
        <f t="shared" si="4"/>
        <v>1600</v>
      </c>
      <c r="H85" s="24">
        <f t="shared" si="5"/>
        <v>8000</v>
      </c>
      <c r="I85" s="33" t="s">
        <v>87</v>
      </c>
      <c r="J85" s="6" t="s">
        <v>106</v>
      </c>
    </row>
    <row r="86" spans="1:10" x14ac:dyDescent="0.25">
      <c r="I86" t="s">
        <v>7</v>
      </c>
    </row>
    <row r="87" spans="1:10" x14ac:dyDescent="0.25">
      <c r="A87" t="s">
        <v>77</v>
      </c>
    </row>
    <row r="88" spans="1:10" x14ac:dyDescent="0.25">
      <c r="A88" t="s">
        <v>131</v>
      </c>
    </row>
    <row r="90" spans="1:10" x14ac:dyDescent="0.25">
      <c r="A90" t="s">
        <v>100</v>
      </c>
      <c r="B90" t="s">
        <v>127</v>
      </c>
    </row>
    <row r="91" spans="1:10" x14ac:dyDescent="0.25">
      <c r="A91" t="s">
        <v>101</v>
      </c>
      <c r="B91" t="s">
        <v>128</v>
      </c>
    </row>
    <row r="92" spans="1:10" x14ac:dyDescent="0.25">
      <c r="F92" t="s">
        <v>93</v>
      </c>
    </row>
    <row r="93" spans="1:10" x14ac:dyDescent="0.25">
      <c r="A93" t="s">
        <v>129</v>
      </c>
      <c r="F93" t="s">
        <v>94</v>
      </c>
    </row>
  </sheetData>
  <mergeCells count="2">
    <mergeCell ref="A6:M6"/>
    <mergeCell ref="A5:J5"/>
  </mergeCells>
  <pageMargins left="0.7" right="0.7" top="0.75" bottom="0.75" header="0.3" footer="0.3"/>
  <pageSetup paperSize="9" scale="65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</dc:creator>
  <cp:lastModifiedBy>Racunovodstvo</cp:lastModifiedBy>
  <cp:lastPrinted>2024-12-17T20:12:57Z</cp:lastPrinted>
  <dcterms:created xsi:type="dcterms:W3CDTF">2024-12-17T19:20:58Z</dcterms:created>
  <dcterms:modified xsi:type="dcterms:W3CDTF">2025-12-29T08:13:50Z</dcterms:modified>
</cp:coreProperties>
</file>